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纺织化纤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1" i="1" l="1"/>
  <c r="C45" i="1"/>
  <c r="C9" i="1"/>
  <c r="C7" i="1"/>
  <c r="L45" i="1"/>
  <c r="K45" i="1"/>
  <c r="J45" i="1"/>
  <c r="J40" i="1" s="1"/>
  <c r="I45" i="1"/>
  <c r="H45" i="1"/>
  <c r="G45" i="1"/>
  <c r="F45" i="1"/>
  <c r="E45" i="1"/>
  <c r="D45" i="1"/>
  <c r="H41" i="1"/>
  <c r="G41" i="1"/>
  <c r="F41" i="1"/>
  <c r="E41" i="1"/>
  <c r="D41" i="1"/>
  <c r="L40" i="1"/>
  <c r="L41" i="1" s="1"/>
  <c r="K40" i="1"/>
  <c r="K41" i="1" s="1"/>
  <c r="L37" i="1"/>
  <c r="K37" i="1"/>
  <c r="J37" i="1"/>
  <c r="I36" i="1"/>
  <c r="I37" i="1" s="1"/>
  <c r="H36" i="1"/>
  <c r="H37" i="1" s="1"/>
  <c r="G36" i="1"/>
  <c r="G37" i="1" s="1"/>
  <c r="F36" i="1"/>
  <c r="F37" i="1" s="1"/>
  <c r="I9" i="1"/>
  <c r="H9" i="1"/>
  <c r="G9" i="1"/>
  <c r="F9" i="1"/>
  <c r="E9" i="1"/>
  <c r="D9" i="1"/>
  <c r="L8" i="1"/>
  <c r="J8" i="1"/>
  <c r="I8" i="1"/>
  <c r="H8" i="1"/>
  <c r="G8" i="1"/>
  <c r="F8" i="1"/>
  <c r="L7" i="1"/>
  <c r="L9" i="1" s="1"/>
  <c r="K7" i="1"/>
  <c r="K8" i="1" s="1"/>
  <c r="J7" i="1"/>
  <c r="J9" i="1" s="1"/>
  <c r="L6" i="1"/>
  <c r="K6" i="1"/>
  <c r="I4" i="1"/>
  <c r="L3" i="1"/>
  <c r="K3" i="1"/>
  <c r="J3" i="1"/>
  <c r="I41" i="1" l="1"/>
  <c r="J41" i="1"/>
  <c r="K9" i="1"/>
</calcChain>
</file>

<file path=xl/sharedStrings.xml><?xml version="1.0" encoding="utf-8"?>
<sst xmlns="http://schemas.openxmlformats.org/spreadsheetml/2006/main" count="41" uniqueCount="37">
  <si>
    <t>中国产业用纺织品分类产量汇总</t>
  </si>
  <si>
    <t>序号</t>
  </si>
  <si>
    <t>名    称</t>
  </si>
  <si>
    <t>全球纤维使用量</t>
  </si>
  <si>
    <t>天然纤维</t>
  </si>
  <si>
    <t>化学纤维</t>
  </si>
  <si>
    <t>中国纺织纤维加工总量</t>
  </si>
  <si>
    <t>产业用纺织品产量</t>
  </si>
  <si>
    <r>
      <t>其中</t>
    </r>
    <r>
      <rPr>
        <b/>
        <sz val="10"/>
        <rFont val="宋体"/>
        <family val="3"/>
        <charset val="134"/>
      </rPr>
      <t xml:space="preserve">  产业用占比% </t>
    </r>
  </si>
  <si>
    <t>产业用纺织品年净增（万吨）</t>
    <phoneticPr fontId="6" type="noConversion"/>
  </si>
  <si>
    <t>医疗与卫生用纺织品</t>
  </si>
  <si>
    <t>过滤与分离用纺织品</t>
  </si>
  <si>
    <t>土工用纺织品</t>
  </si>
  <si>
    <t>建筑用纺织品</t>
  </si>
  <si>
    <t>交通工具用纺织品</t>
  </si>
  <si>
    <t>安全与防护用纺织品</t>
  </si>
  <si>
    <t>结构增强用纺织品</t>
  </si>
  <si>
    <t>其中：帘子布</t>
  </si>
  <si>
    <t xml:space="preserve">     多轴向经编布</t>
  </si>
  <si>
    <t>高技术纤维</t>
  </si>
  <si>
    <t>农业用纺织品</t>
  </si>
  <si>
    <t>包装用纺织品</t>
  </si>
  <si>
    <t>文体与休闲用纺织品</t>
  </si>
  <si>
    <t>篷帆类纺织品</t>
  </si>
  <si>
    <t>其中：车用篷布、鞋面布等</t>
  </si>
  <si>
    <t xml:space="preserve">      鞋里布</t>
  </si>
  <si>
    <t xml:space="preserve">      灯箱布</t>
  </si>
  <si>
    <t>合成革用纺织品</t>
  </si>
  <si>
    <t>隔离与绝缘用纺织品</t>
  </si>
  <si>
    <t>线绳（缆）带类纺织品</t>
  </si>
  <si>
    <t>工业用毡毯（呢）类纺织品</t>
  </si>
  <si>
    <t>纺织工业纤维加工总量</t>
  </si>
  <si>
    <t>年均增速  ％</t>
  </si>
  <si>
    <t>非织造布（无纺布）产量</t>
    <phoneticPr fontId="6" type="noConversion"/>
  </si>
  <si>
    <t>其他</t>
    <phoneticPr fontId="6" type="noConversion"/>
  </si>
  <si>
    <t>单位：万吨</t>
    <phoneticPr fontId="2" type="noConversion"/>
  </si>
  <si>
    <t>据中国产业用纺织品协会相关数据整理，2021年以后“天然纤维”系棉花产量。仅供参考。中咨公司  老科协  张其伟  2025.05.13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</si>
</sst>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 "/>
    <numFmt numFmtId="177" formatCode="0.0"/>
    <numFmt numFmtId="178" formatCode="0.0_ "/>
  </numFmts>
  <fonts count="14">
    <font>
      <sz val="11"/>
      <color theme="1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微软雅黑"/>
      <family val="2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1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1" fontId="0" fillId="0" borderId="5" xfId="0" applyNumberForma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2" xfId="0" applyFont="1" applyBorder="1">
      <alignment vertical="center"/>
    </xf>
    <xf numFmtId="1" fontId="3" fillId="0" borderId="2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5" xfId="0" applyFont="1" applyBorder="1">
      <alignment vertical="center"/>
    </xf>
    <xf numFmtId="178" fontId="5" fillId="0" borderId="5" xfId="0" applyNumberFormat="1" applyFont="1" applyBorder="1">
      <alignment vertical="center"/>
    </xf>
    <xf numFmtId="178" fontId="5" fillId="0" borderId="6" xfId="0" applyNumberFormat="1" applyFont="1" applyBorder="1">
      <alignment vertical="center"/>
    </xf>
    <xf numFmtId="0" fontId="5" fillId="0" borderId="5" xfId="0" applyFont="1" applyBorder="1">
      <alignment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7" fillId="0" borderId="0" xfId="0" applyFont="1" applyBorder="1" applyAlignment="1">
      <alignment vertical="center" wrapText="1"/>
    </xf>
    <xf numFmtId="177" fontId="0" fillId="0" borderId="0" xfId="0" applyNumberFormat="1" applyBorder="1">
      <alignment vertical="center"/>
    </xf>
    <xf numFmtId="178" fontId="0" fillId="0" borderId="0" xfId="0" applyNumberFormat="1" applyBorder="1">
      <alignment vertical="center"/>
    </xf>
    <xf numFmtId="0" fontId="0" fillId="0" borderId="12" xfId="0" applyBorder="1">
      <alignment vertical="center"/>
    </xf>
    <xf numFmtId="2" fontId="0" fillId="0" borderId="0" xfId="0" applyNumberFormat="1" applyBorder="1">
      <alignment vertical="center"/>
    </xf>
    <xf numFmtId="178" fontId="0" fillId="2" borderId="0" xfId="0" applyNumberFormat="1" applyFill="1" applyBorder="1">
      <alignment vertical="center"/>
    </xf>
    <xf numFmtId="178" fontId="0" fillId="0" borderId="12" xfId="0" applyNumberFormat="1" applyBorder="1">
      <alignment vertical="center"/>
    </xf>
    <xf numFmtId="0" fontId="0" fillId="0" borderId="0" xfId="0" applyBorder="1" applyAlignment="1">
      <alignment horizontal="right" vertical="center"/>
    </xf>
    <xf numFmtId="177" fontId="0" fillId="0" borderId="0" xfId="0" applyNumberFormat="1" applyBorder="1" applyAlignment="1">
      <alignment horizontal="right" vertical="center"/>
    </xf>
    <xf numFmtId="0" fontId="3" fillId="0" borderId="13" xfId="0" applyFont="1" applyBorder="1" applyAlignment="1">
      <alignment horizontal="center" vertical="center"/>
    </xf>
    <xf numFmtId="0" fontId="0" fillId="0" borderId="14" xfId="0" applyBorder="1">
      <alignment vertical="center"/>
    </xf>
    <xf numFmtId="0" fontId="7" fillId="0" borderId="14" xfId="0" applyFont="1" applyBorder="1" applyAlignment="1">
      <alignment vertical="center" wrapText="1"/>
    </xf>
    <xf numFmtId="177" fontId="0" fillId="0" borderId="14" xfId="0" applyNumberFormat="1" applyBorder="1">
      <alignment vertical="center"/>
    </xf>
    <xf numFmtId="178" fontId="0" fillId="0" borderId="14" xfId="0" applyNumberFormat="1" applyBorder="1">
      <alignment vertical="center"/>
    </xf>
    <xf numFmtId="0" fontId="0" fillId="0" borderId="15" xfId="0" applyBorder="1">
      <alignment vertical="center"/>
    </xf>
    <xf numFmtId="0" fontId="3" fillId="0" borderId="0" xfId="0" applyFont="1" applyAlignment="1">
      <alignment horizontal="center" vertical="center"/>
    </xf>
    <xf numFmtId="177" fontId="0" fillId="3" borderId="0" xfId="0" applyNumberFormat="1" applyFill="1">
      <alignment vertical="center"/>
    </xf>
    <xf numFmtId="177" fontId="0" fillId="0" borderId="0" xfId="0" applyNumberFormat="1">
      <alignment vertical="center"/>
    </xf>
    <xf numFmtId="0" fontId="8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2" fillId="3" borderId="5" xfId="0" applyFont="1" applyFill="1" applyBorder="1">
      <alignment vertical="center"/>
    </xf>
    <xf numFmtId="0" fontId="12" fillId="0" borderId="5" xfId="0" applyFont="1" applyBorder="1">
      <alignment vertical="center"/>
    </xf>
    <xf numFmtId="0" fontId="12" fillId="0" borderId="6" xfId="0" applyFont="1" applyBorder="1">
      <alignment vertical="center"/>
    </xf>
    <xf numFmtId="0" fontId="12" fillId="0" borderId="4" xfId="0" applyFont="1" applyBorder="1" applyAlignment="1">
      <alignment horizontal="center" vertical="center"/>
    </xf>
    <xf numFmtId="178" fontId="12" fillId="3" borderId="5" xfId="0" applyNumberFormat="1" applyFont="1" applyFill="1" applyBorder="1">
      <alignment vertical="center"/>
    </xf>
    <xf numFmtId="178" fontId="12" fillId="0" borderId="5" xfId="0" applyNumberFormat="1" applyFont="1" applyBorder="1">
      <alignment vertical="center"/>
    </xf>
    <xf numFmtId="178" fontId="12" fillId="0" borderId="6" xfId="0" applyNumberFormat="1" applyFont="1" applyBorder="1">
      <alignment vertical="center"/>
    </xf>
    <xf numFmtId="0" fontId="12" fillId="0" borderId="5" xfId="0" applyFont="1" applyBorder="1" applyAlignment="1">
      <alignment horizontal="right" vertical="center"/>
    </xf>
    <xf numFmtId="0" fontId="9" fillId="0" borderId="4" xfId="0" applyFont="1" applyBorder="1" applyAlignment="1">
      <alignment horizontal="center" vertical="center"/>
    </xf>
    <xf numFmtId="1" fontId="9" fillId="0" borderId="5" xfId="0" applyNumberFormat="1" applyFont="1" applyBorder="1" applyAlignment="1">
      <alignment horizontal="center" vertical="center"/>
    </xf>
    <xf numFmtId="176" fontId="9" fillId="0" borderId="5" xfId="0" applyNumberFormat="1" applyFont="1" applyBorder="1" applyAlignment="1">
      <alignment horizontal="center" vertical="center"/>
    </xf>
    <xf numFmtId="176" fontId="9" fillId="0" borderId="6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177" fontId="9" fillId="0" borderId="5" xfId="0" applyNumberFormat="1" applyFont="1" applyBorder="1" applyAlignment="1">
      <alignment horizontal="center" vertical="center"/>
    </xf>
    <xf numFmtId="177" fontId="10" fillId="3" borderId="5" xfId="0" applyNumberFormat="1" applyFont="1" applyFill="1" applyBorder="1">
      <alignment vertical="center"/>
    </xf>
    <xf numFmtId="177" fontId="10" fillId="0" borderId="5" xfId="0" applyNumberFormat="1" applyFont="1" applyBorder="1">
      <alignment vertical="center"/>
    </xf>
    <xf numFmtId="177" fontId="10" fillId="0" borderId="6" xfId="0" applyNumberFormat="1" applyFont="1" applyBorder="1">
      <alignment vertical="center"/>
    </xf>
    <xf numFmtId="0" fontId="12" fillId="0" borderId="7" xfId="0" applyFont="1" applyBorder="1" applyAlignment="1">
      <alignment horizontal="center" vertical="center"/>
    </xf>
    <xf numFmtId="178" fontId="12" fillId="3" borderId="8" xfId="0" applyNumberFormat="1" applyFont="1" applyFill="1" applyBorder="1">
      <alignment vertical="center"/>
    </xf>
    <xf numFmtId="178" fontId="12" fillId="0" borderId="8" xfId="0" applyNumberFormat="1" applyFont="1" applyBorder="1">
      <alignment vertical="center"/>
    </xf>
    <xf numFmtId="178" fontId="12" fillId="0" borderId="9" xfId="0" applyNumberFormat="1" applyFont="1" applyBorder="1">
      <alignment vertical="center"/>
    </xf>
    <xf numFmtId="0" fontId="9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1" fontId="9" fillId="0" borderId="20" xfId="0" applyNumberFormat="1" applyFont="1" applyBorder="1" applyAlignment="1">
      <alignment horizontal="center" vertical="center"/>
    </xf>
    <xf numFmtId="178" fontId="12" fillId="3" borderId="8" xfId="0" applyNumberFormat="1" applyFont="1" applyFill="1" applyBorder="1" applyAlignment="1">
      <alignment horizontal="center" vertical="center"/>
    </xf>
    <xf numFmtId="178" fontId="12" fillId="3" borderId="5" xfId="0" applyNumberFormat="1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177" fontId="0" fillId="0" borderId="0" xfId="0" applyNumberFormat="1" applyFill="1" applyBorder="1">
      <alignment vertical="center"/>
    </xf>
    <xf numFmtId="177" fontId="0" fillId="0" borderId="14" xfId="0" applyNumberFormat="1" applyFill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7"/>
  <sheetViews>
    <sheetView tabSelected="1" workbookViewId="0">
      <selection activeCell="D38" sqref="D38"/>
    </sheetView>
  </sheetViews>
  <sheetFormatPr defaultRowHeight="13.5"/>
  <cols>
    <col min="2" max="2" width="23" customWidth="1"/>
    <col min="3" max="3" width="10.375" customWidth="1"/>
  </cols>
  <sheetData>
    <row r="1" spans="1:17" ht="21" thickBot="1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</row>
    <row r="2" spans="1:17">
      <c r="A2" s="1" t="s">
        <v>1</v>
      </c>
      <c r="B2" s="2" t="s">
        <v>2</v>
      </c>
      <c r="C2" s="2">
        <v>2024</v>
      </c>
      <c r="D2" s="2">
        <v>2023</v>
      </c>
      <c r="E2" s="2">
        <v>2022</v>
      </c>
      <c r="F2" s="2">
        <v>2021</v>
      </c>
      <c r="G2" s="2">
        <v>2020</v>
      </c>
      <c r="H2" s="2">
        <v>2019</v>
      </c>
      <c r="I2" s="2">
        <v>2018</v>
      </c>
      <c r="J2" s="2">
        <v>2017</v>
      </c>
      <c r="K2" s="2">
        <v>2016</v>
      </c>
      <c r="L2" s="2">
        <v>2015</v>
      </c>
      <c r="M2" s="2">
        <v>2014</v>
      </c>
      <c r="N2" s="2">
        <v>2013</v>
      </c>
      <c r="O2" s="2">
        <v>2012</v>
      </c>
      <c r="P2" s="2">
        <v>2011</v>
      </c>
      <c r="Q2" s="3">
        <v>2010</v>
      </c>
    </row>
    <row r="3" spans="1:17">
      <c r="A3" s="4"/>
      <c r="B3" s="5" t="s">
        <v>3</v>
      </c>
      <c r="C3" s="5"/>
      <c r="D3" s="5"/>
      <c r="E3" s="5"/>
      <c r="F3" s="5"/>
      <c r="G3" s="5"/>
      <c r="H3" s="5"/>
      <c r="I3" s="5">
        <v>9820</v>
      </c>
      <c r="J3" s="6">
        <f>J4+J5</f>
        <v>9371.2999999999993</v>
      </c>
      <c r="K3" s="6">
        <f>K4+K5</f>
        <v>9150</v>
      </c>
      <c r="L3" s="6">
        <f>L4+L5</f>
        <v>9059</v>
      </c>
      <c r="M3" s="6">
        <v>8833</v>
      </c>
      <c r="N3" s="6">
        <v>8580</v>
      </c>
      <c r="O3" s="6">
        <v>8424</v>
      </c>
      <c r="P3" s="6">
        <v>8422</v>
      </c>
      <c r="Q3" s="7">
        <v>8008.3</v>
      </c>
    </row>
    <row r="4" spans="1:17">
      <c r="A4" s="4"/>
      <c r="B4" s="8" t="s">
        <v>4</v>
      </c>
      <c r="C4" s="5">
        <v>2562</v>
      </c>
      <c r="D4" s="5">
        <v>2430.6999999999998</v>
      </c>
      <c r="E4" s="5">
        <v>2484.3000000000002</v>
      </c>
      <c r="F4" s="86">
        <v>2402.060853504423</v>
      </c>
      <c r="G4" s="8"/>
      <c r="H4" s="8"/>
      <c r="I4" s="9">
        <f>I3-I5</f>
        <v>2750.2</v>
      </c>
      <c r="J4" s="9">
        <v>2677.7</v>
      </c>
      <c r="K4" s="9">
        <v>2500</v>
      </c>
      <c r="L4" s="9">
        <v>2412</v>
      </c>
      <c r="M4" s="9">
        <v>2737</v>
      </c>
      <c r="N4" s="9">
        <v>2788</v>
      </c>
      <c r="O4" s="9">
        <v>2794</v>
      </c>
      <c r="P4" s="9">
        <v>2900</v>
      </c>
      <c r="Q4" s="10">
        <v>2626.3</v>
      </c>
    </row>
    <row r="5" spans="1:17">
      <c r="A5" s="4"/>
      <c r="B5" s="8" t="s">
        <v>5</v>
      </c>
      <c r="C5" s="8"/>
      <c r="D5" s="8"/>
      <c r="E5" s="8"/>
      <c r="F5" s="8"/>
      <c r="G5" s="8"/>
      <c r="H5" s="8"/>
      <c r="I5" s="9">
        <v>7069.8</v>
      </c>
      <c r="J5" s="9">
        <v>6693.6</v>
      </c>
      <c r="K5" s="9">
        <v>6650</v>
      </c>
      <c r="L5" s="9">
        <v>6647</v>
      </c>
      <c r="M5" s="9">
        <v>6096</v>
      </c>
      <c r="N5" s="9">
        <v>5792</v>
      </c>
      <c r="O5" s="9">
        <v>5631</v>
      </c>
      <c r="P5" s="9">
        <v>5522</v>
      </c>
      <c r="Q5" s="10">
        <v>5382</v>
      </c>
    </row>
    <row r="6" spans="1:17" ht="15.75" customHeight="1" thickBot="1">
      <c r="A6" s="11"/>
      <c r="B6" s="12" t="s">
        <v>6</v>
      </c>
      <c r="C6" s="12"/>
      <c r="D6" s="12"/>
      <c r="E6" s="12"/>
      <c r="F6" s="13">
        <v>5830</v>
      </c>
      <c r="G6" s="14">
        <v>5800</v>
      </c>
      <c r="H6" s="15">
        <v>5700</v>
      </c>
      <c r="I6" s="13">
        <v>5580</v>
      </c>
      <c r="J6" s="13">
        <v>5430</v>
      </c>
      <c r="K6" s="12">
        <f>K36</f>
        <v>5420</v>
      </c>
      <c r="L6" s="12">
        <f>L36</f>
        <v>5295</v>
      </c>
      <c r="M6" s="12">
        <v>5000</v>
      </c>
      <c r="N6" s="12">
        <v>4850</v>
      </c>
      <c r="O6" s="12">
        <v>4540</v>
      </c>
      <c r="P6" s="12">
        <v>4310</v>
      </c>
      <c r="Q6" s="16">
        <v>4130</v>
      </c>
    </row>
    <row r="7" spans="1:17" ht="18.75" customHeight="1">
      <c r="A7" s="17"/>
      <c r="B7" s="18" t="s">
        <v>7</v>
      </c>
      <c r="C7" s="87">
        <f>SUM(C10:C31)</f>
        <v>2138.6</v>
      </c>
      <c r="D7" s="18">
        <v>2034.3999999999996</v>
      </c>
      <c r="E7" s="18">
        <v>1960.1</v>
      </c>
      <c r="F7" s="18">
        <v>1938.5000000000002</v>
      </c>
      <c r="G7" s="18">
        <v>1915.6000000000004</v>
      </c>
      <c r="H7" s="18">
        <v>1620.3</v>
      </c>
      <c r="I7" s="19">
        <v>1571.6285936000002</v>
      </c>
      <c r="J7" s="20">
        <f>J10+J11+J12+J13+J14+J15+J16+J20+J21+J22+J23+J27+J28+J29+J30+J31</f>
        <v>1508.3261950208951</v>
      </c>
      <c r="K7" s="20">
        <f>K10+K11+K12+K13+K14+K15+K16+K20+K21+K22+K23+K27+K28+K29+K30+K31</f>
        <v>1449.6599999999999</v>
      </c>
      <c r="L7" s="20">
        <f>L10+L11+L12+L13+L14+L15+L16+L20+L21+L22+L23+L27+L28+L29+L30+L31</f>
        <v>1341</v>
      </c>
      <c r="M7" s="20">
        <v>1230.0999999999999</v>
      </c>
      <c r="N7" s="20">
        <v>1129.9000000000001</v>
      </c>
      <c r="O7" s="20">
        <v>1010.3000000000002</v>
      </c>
      <c r="P7" s="20">
        <v>927.30000000000007</v>
      </c>
      <c r="Q7" s="21">
        <v>847.90000000000009</v>
      </c>
    </row>
    <row r="8" spans="1:17">
      <c r="A8" s="22"/>
      <c r="B8" s="23" t="s">
        <v>8</v>
      </c>
      <c r="C8" s="23"/>
      <c r="D8" s="23"/>
      <c r="E8" s="24"/>
      <c r="F8" s="24">
        <f t="shared" ref="F8:L8" si="0">F7/F6*100</f>
        <v>33.250428816466552</v>
      </c>
      <c r="G8" s="24">
        <f t="shared" si="0"/>
        <v>33.027586206896558</v>
      </c>
      <c r="H8" s="24">
        <f t="shared" si="0"/>
        <v>28.426315789473684</v>
      </c>
      <c r="I8" s="24">
        <f t="shared" si="0"/>
        <v>28.165386982078854</v>
      </c>
      <c r="J8" s="24">
        <f t="shared" si="0"/>
        <v>27.777646317143557</v>
      </c>
      <c r="K8" s="24">
        <f t="shared" si="0"/>
        <v>26.746494464944647</v>
      </c>
      <c r="L8" s="24">
        <f t="shared" si="0"/>
        <v>25.325779036827196</v>
      </c>
      <c r="M8" s="24">
        <v>24.602</v>
      </c>
      <c r="N8" s="24">
        <v>23.296907216494848</v>
      </c>
      <c r="O8" s="24">
        <v>22.253303964757713</v>
      </c>
      <c r="P8" s="24">
        <v>21.515081206496522</v>
      </c>
      <c r="Q8" s="25">
        <v>20.530266343825669</v>
      </c>
    </row>
    <row r="9" spans="1:17">
      <c r="A9" s="22"/>
      <c r="B9" s="26" t="s">
        <v>9</v>
      </c>
      <c r="C9" s="88">
        <f>C7-D7</f>
        <v>104.20000000000027</v>
      </c>
      <c r="D9" s="24">
        <f t="shared" ref="D9:L9" si="1">D7-E7</f>
        <v>74.299999999999727</v>
      </c>
      <c r="E9" s="24">
        <f t="shared" si="1"/>
        <v>21.599999999999682</v>
      </c>
      <c r="F9" s="24">
        <f t="shared" si="1"/>
        <v>22.899999999999864</v>
      </c>
      <c r="G9" s="24">
        <f t="shared" si="1"/>
        <v>295.30000000000041</v>
      </c>
      <c r="H9" s="24">
        <f t="shared" si="1"/>
        <v>48.671406399999796</v>
      </c>
      <c r="I9" s="24">
        <f t="shared" si="1"/>
        <v>63.302398579105102</v>
      </c>
      <c r="J9" s="24">
        <f t="shared" si="1"/>
        <v>58.666195020895202</v>
      </c>
      <c r="K9" s="24">
        <f t="shared" si="1"/>
        <v>108.65999999999985</v>
      </c>
      <c r="L9" s="24">
        <f t="shared" si="1"/>
        <v>110.90000000000009</v>
      </c>
      <c r="M9" s="24">
        <v>100.19999999999982</v>
      </c>
      <c r="N9" s="24">
        <v>119.59999999999991</v>
      </c>
      <c r="O9" s="24">
        <v>83.000000000000114</v>
      </c>
      <c r="P9" s="24">
        <v>79.399999999999977</v>
      </c>
      <c r="Q9" s="25">
        <v>104.60000000000036</v>
      </c>
    </row>
    <row r="10" spans="1:17" ht="16.5">
      <c r="A10" s="27">
        <v>1</v>
      </c>
      <c r="B10" s="28" t="s">
        <v>10</v>
      </c>
      <c r="C10" s="30">
        <v>359.6</v>
      </c>
      <c r="D10" s="29">
        <v>348.8</v>
      </c>
      <c r="E10" s="30">
        <v>353</v>
      </c>
      <c r="F10" s="28">
        <v>381.2</v>
      </c>
      <c r="G10" s="28">
        <v>430</v>
      </c>
      <c r="H10" s="28">
        <v>179.42</v>
      </c>
      <c r="I10" s="30">
        <v>167.36932969888099</v>
      </c>
      <c r="J10" s="31">
        <v>155.54770418111639</v>
      </c>
      <c r="K10" s="31">
        <v>144.69999999999999</v>
      </c>
      <c r="L10" s="28">
        <v>132.9</v>
      </c>
      <c r="M10" s="28">
        <v>115.7</v>
      </c>
      <c r="N10" s="28">
        <v>102.7</v>
      </c>
      <c r="O10" s="28">
        <v>90.6</v>
      </c>
      <c r="P10" s="28">
        <v>80.5</v>
      </c>
      <c r="Q10" s="32">
        <v>70.3</v>
      </c>
    </row>
    <row r="11" spans="1:17" ht="16.5">
      <c r="A11" s="27">
        <v>2</v>
      </c>
      <c r="B11" s="28" t="s">
        <v>11</v>
      </c>
      <c r="C11" s="46">
        <v>172.9</v>
      </c>
      <c r="D11" s="29">
        <v>164.7</v>
      </c>
      <c r="E11" s="30">
        <v>161.4</v>
      </c>
      <c r="F11" s="28">
        <v>170.3</v>
      </c>
      <c r="G11" s="28">
        <v>161.80000000000001</v>
      </c>
      <c r="H11" s="28">
        <v>151.24</v>
      </c>
      <c r="I11" s="30">
        <v>140.68844698774254</v>
      </c>
      <c r="J11" s="31">
        <v>130.87297394208608</v>
      </c>
      <c r="K11" s="31">
        <v>120.95</v>
      </c>
      <c r="L11" s="28">
        <v>110.8</v>
      </c>
      <c r="M11" s="28">
        <v>96.8</v>
      </c>
      <c r="N11" s="28">
        <v>85.3</v>
      </c>
      <c r="O11" s="28">
        <v>74</v>
      </c>
      <c r="P11" s="28">
        <v>70.599999999999994</v>
      </c>
      <c r="Q11" s="32">
        <v>66.7</v>
      </c>
    </row>
    <row r="12" spans="1:17" ht="16.5">
      <c r="A12" s="27">
        <v>3</v>
      </c>
      <c r="B12" s="28" t="s">
        <v>12</v>
      </c>
      <c r="C12" s="30">
        <v>150.19999999999999</v>
      </c>
      <c r="D12" s="29">
        <v>138.30000000000001</v>
      </c>
      <c r="E12" s="30">
        <v>131.1</v>
      </c>
      <c r="F12" s="28">
        <v>124.7</v>
      </c>
      <c r="G12" s="28">
        <v>116.7</v>
      </c>
      <c r="H12" s="28">
        <v>110.59</v>
      </c>
      <c r="I12" s="30">
        <v>106.23713938041354</v>
      </c>
      <c r="J12" s="31">
        <v>99.566203730471926</v>
      </c>
      <c r="K12" s="31">
        <v>93.23</v>
      </c>
      <c r="L12" s="28">
        <v>85.4</v>
      </c>
      <c r="M12" s="28">
        <v>75.8</v>
      </c>
      <c r="N12" s="28">
        <v>68.2</v>
      </c>
      <c r="O12" s="28">
        <v>59.7</v>
      </c>
      <c r="P12" s="28">
        <v>64.900000000000006</v>
      </c>
      <c r="Q12" s="32">
        <v>55.9</v>
      </c>
    </row>
    <row r="13" spans="1:17" ht="16.5">
      <c r="A13" s="27">
        <v>4</v>
      </c>
      <c r="B13" s="28" t="s">
        <v>13</v>
      </c>
      <c r="C13" s="89">
        <v>83.2</v>
      </c>
      <c r="D13" s="29">
        <v>87.8</v>
      </c>
      <c r="E13" s="30">
        <v>88.7</v>
      </c>
      <c r="F13" s="28">
        <v>95.5</v>
      </c>
      <c r="G13" s="28">
        <v>88</v>
      </c>
      <c r="H13" s="28">
        <v>83.74</v>
      </c>
      <c r="I13" s="30">
        <v>78.852229600881955</v>
      </c>
      <c r="J13" s="31">
        <v>75.025908278669803</v>
      </c>
      <c r="K13" s="31">
        <v>70.12</v>
      </c>
      <c r="L13" s="28">
        <v>61.4</v>
      </c>
      <c r="M13" s="28">
        <v>56.5</v>
      </c>
      <c r="N13" s="28">
        <v>51.7</v>
      </c>
      <c r="O13" s="28">
        <v>45.6</v>
      </c>
      <c r="P13" s="28">
        <v>40.799999999999997</v>
      </c>
      <c r="Q13" s="32">
        <v>35.6</v>
      </c>
    </row>
    <row r="14" spans="1:17" ht="16.5">
      <c r="A14" s="27">
        <v>5</v>
      </c>
      <c r="B14" s="28" t="s">
        <v>14</v>
      </c>
      <c r="C14" s="89">
        <v>91</v>
      </c>
      <c r="D14" s="29">
        <v>87.9</v>
      </c>
      <c r="E14" s="30">
        <v>76.099999999999994</v>
      </c>
      <c r="F14" s="28">
        <v>73.8</v>
      </c>
      <c r="G14" s="28">
        <v>71.7</v>
      </c>
      <c r="H14" s="28">
        <v>73.28</v>
      </c>
      <c r="I14" s="30">
        <v>77.131696443541969</v>
      </c>
      <c r="J14" s="31">
        <v>78.705812697491808</v>
      </c>
      <c r="K14" s="31">
        <v>76.19</v>
      </c>
      <c r="L14" s="28">
        <v>65.400000000000006</v>
      </c>
      <c r="M14" s="28">
        <v>61.6</v>
      </c>
      <c r="N14" s="28">
        <v>56.3</v>
      </c>
      <c r="O14" s="28">
        <v>49.8</v>
      </c>
      <c r="P14" s="28">
        <v>46.3</v>
      </c>
      <c r="Q14" s="32">
        <v>42.2</v>
      </c>
    </row>
    <row r="15" spans="1:17" ht="16.5">
      <c r="A15" s="27">
        <v>6</v>
      </c>
      <c r="B15" s="28" t="s">
        <v>15</v>
      </c>
      <c r="C15" s="89">
        <v>64</v>
      </c>
      <c r="D15" s="29">
        <v>59.8</v>
      </c>
      <c r="E15" s="30">
        <v>54.4</v>
      </c>
      <c r="F15" s="28">
        <v>50.2</v>
      </c>
      <c r="G15" s="28">
        <v>44.6</v>
      </c>
      <c r="H15" s="28">
        <v>42.42</v>
      </c>
      <c r="I15" s="30">
        <v>40.47933282111147</v>
      </c>
      <c r="J15" s="31">
        <v>38.699170957085535</v>
      </c>
      <c r="K15" s="31">
        <v>36.86</v>
      </c>
      <c r="L15" s="28">
        <v>34.4</v>
      </c>
      <c r="M15" s="28">
        <v>31.7</v>
      </c>
      <c r="N15" s="28">
        <v>28.9</v>
      </c>
      <c r="O15" s="28">
        <v>26.4</v>
      </c>
      <c r="P15" s="28">
        <v>24.5</v>
      </c>
      <c r="Q15" s="32">
        <v>22.7</v>
      </c>
    </row>
    <row r="16" spans="1:17" ht="16.5">
      <c r="A16" s="27">
        <v>7</v>
      </c>
      <c r="B16" s="28" t="s">
        <v>16</v>
      </c>
      <c r="C16" s="89">
        <v>164.1</v>
      </c>
      <c r="D16" s="29">
        <v>151.6</v>
      </c>
      <c r="E16" s="30">
        <v>135.30000000000001</v>
      </c>
      <c r="F16" s="28">
        <v>139.5</v>
      </c>
      <c r="G16" s="28">
        <v>138.80000000000001</v>
      </c>
      <c r="H16" s="28">
        <v>132.83000000000001</v>
      </c>
      <c r="I16" s="30">
        <v>131.5</v>
      </c>
      <c r="J16" s="31">
        <v>124.8</v>
      </c>
      <c r="K16" s="31">
        <v>126.48</v>
      </c>
      <c r="L16" s="28">
        <v>116.2</v>
      </c>
      <c r="M16" s="28">
        <v>107.3</v>
      </c>
      <c r="N16" s="28">
        <v>99.8</v>
      </c>
      <c r="O16" s="28">
        <v>86.5</v>
      </c>
      <c r="P16" s="28">
        <v>68.5</v>
      </c>
      <c r="Q16" s="32">
        <v>61.1</v>
      </c>
    </row>
    <row r="17" spans="1:17">
      <c r="A17" s="27"/>
      <c r="B17" s="28" t="s">
        <v>17</v>
      </c>
      <c r="C17" s="30"/>
      <c r="D17" s="28"/>
      <c r="E17" s="30">
        <v>81.96906700000001</v>
      </c>
      <c r="F17" s="30">
        <v>81.434186000000011</v>
      </c>
      <c r="G17" s="30">
        <v>64.216759999999979</v>
      </c>
      <c r="H17" s="33">
        <v>62.263050999999997</v>
      </c>
      <c r="I17" s="30">
        <v>63.0869</v>
      </c>
      <c r="J17" s="34">
        <v>80.382461000000006</v>
      </c>
      <c r="K17" s="31">
        <v>85.195800000000006</v>
      </c>
      <c r="L17" s="28">
        <v>78.5</v>
      </c>
      <c r="M17" s="31">
        <v>83.657200000000003</v>
      </c>
      <c r="N17" s="31">
        <v>87.446600000000004</v>
      </c>
      <c r="O17" s="31">
        <v>75.138999999999996</v>
      </c>
      <c r="P17" s="31">
        <v>56.769100000000002</v>
      </c>
      <c r="Q17" s="35">
        <v>50.721400000000003</v>
      </c>
    </row>
    <row r="18" spans="1:17">
      <c r="A18" s="27"/>
      <c r="B18" s="28" t="s">
        <v>18</v>
      </c>
      <c r="C18" s="30"/>
      <c r="D18" s="28"/>
      <c r="E18" s="30"/>
      <c r="F18" s="28"/>
      <c r="G18" s="28"/>
      <c r="H18" s="28"/>
      <c r="I18" s="30"/>
      <c r="J18" s="28"/>
      <c r="K18" s="28"/>
      <c r="L18" s="28"/>
      <c r="M18" s="28"/>
      <c r="N18" s="28">
        <v>11.5</v>
      </c>
      <c r="O18" s="28">
        <v>10.6</v>
      </c>
      <c r="P18" s="28">
        <v>10</v>
      </c>
      <c r="Q18" s="32">
        <v>11</v>
      </c>
    </row>
    <row r="19" spans="1:17">
      <c r="A19" s="27"/>
      <c r="B19" s="36" t="s">
        <v>19</v>
      </c>
      <c r="C19" s="37"/>
      <c r="D19" s="28"/>
      <c r="E19" s="37"/>
      <c r="F19" s="36"/>
      <c r="G19" s="36"/>
      <c r="H19" s="36"/>
      <c r="I19" s="37"/>
      <c r="J19" s="36"/>
      <c r="K19" s="36"/>
      <c r="L19" s="36"/>
      <c r="M19" s="36"/>
      <c r="N19" s="28">
        <v>1</v>
      </c>
      <c r="O19" s="28">
        <v>0.8</v>
      </c>
      <c r="P19" s="28">
        <v>0.8</v>
      </c>
      <c r="Q19" s="32"/>
    </row>
    <row r="20" spans="1:17" ht="16.5">
      <c r="A20" s="27">
        <v>8</v>
      </c>
      <c r="B20" s="28" t="s">
        <v>20</v>
      </c>
      <c r="C20" s="30">
        <v>91.3</v>
      </c>
      <c r="D20" s="29">
        <v>90.5</v>
      </c>
      <c r="E20" s="30">
        <v>89.1</v>
      </c>
      <c r="F20" s="28">
        <v>87.8</v>
      </c>
      <c r="G20" s="28">
        <v>85.7</v>
      </c>
      <c r="H20" s="28">
        <v>83.79</v>
      </c>
      <c r="I20" s="30">
        <v>81.66196435931883</v>
      </c>
      <c r="J20" s="31">
        <v>79.515057798752522</v>
      </c>
      <c r="K20" s="31">
        <v>77.58</v>
      </c>
      <c r="L20" s="28">
        <v>72.099999999999994</v>
      </c>
      <c r="M20" s="28">
        <v>66.900000000000006</v>
      </c>
      <c r="N20" s="28">
        <v>62.3</v>
      </c>
      <c r="O20" s="28">
        <v>57.7</v>
      </c>
      <c r="P20" s="28">
        <v>54.6</v>
      </c>
      <c r="Q20" s="32">
        <v>51.7</v>
      </c>
    </row>
    <row r="21" spans="1:17" ht="16.5">
      <c r="A21" s="27">
        <v>9</v>
      </c>
      <c r="B21" s="28" t="s">
        <v>21</v>
      </c>
      <c r="C21" s="30">
        <v>132.6</v>
      </c>
      <c r="D21" s="29">
        <v>127.1</v>
      </c>
      <c r="E21" s="30">
        <v>122.2</v>
      </c>
      <c r="F21" s="28">
        <v>122.7</v>
      </c>
      <c r="G21" s="28">
        <v>117</v>
      </c>
      <c r="H21" s="28">
        <v>110.15</v>
      </c>
      <c r="I21" s="30">
        <v>106.52367206490014</v>
      </c>
      <c r="J21" s="31">
        <v>103.92553372185381</v>
      </c>
      <c r="K21" s="31">
        <v>99.93</v>
      </c>
      <c r="L21" s="28">
        <v>94.1</v>
      </c>
      <c r="M21" s="28">
        <v>87.3</v>
      </c>
      <c r="N21" s="28">
        <v>81</v>
      </c>
      <c r="O21" s="28">
        <v>74.8</v>
      </c>
      <c r="P21" s="28">
        <v>70.599999999999994</v>
      </c>
      <c r="Q21" s="32">
        <v>66.7</v>
      </c>
    </row>
    <row r="22" spans="1:17" ht="16.5">
      <c r="A22" s="27">
        <v>10</v>
      </c>
      <c r="B22" s="28" t="s">
        <v>22</v>
      </c>
      <c r="C22" s="30">
        <v>54.2</v>
      </c>
      <c r="D22" s="29">
        <v>51.5</v>
      </c>
      <c r="E22" s="30">
        <v>48.2</v>
      </c>
      <c r="F22" s="28">
        <v>46.9</v>
      </c>
      <c r="G22" s="28">
        <v>45.2</v>
      </c>
      <c r="H22" s="28">
        <v>43.02</v>
      </c>
      <c r="I22" s="30">
        <v>41.763047945464685</v>
      </c>
      <c r="J22" s="31">
        <v>40.82409378833303</v>
      </c>
      <c r="K22" s="31">
        <v>40.200000000000003</v>
      </c>
      <c r="L22" s="28">
        <v>37.5</v>
      </c>
      <c r="M22" s="28">
        <v>34.6</v>
      </c>
      <c r="N22" s="28">
        <v>32</v>
      </c>
      <c r="O22" s="28">
        <v>29.7</v>
      </c>
      <c r="P22" s="28">
        <v>28.2</v>
      </c>
      <c r="Q22" s="32">
        <v>26.8</v>
      </c>
    </row>
    <row r="23" spans="1:17" ht="16.5">
      <c r="A23" s="27">
        <v>11</v>
      </c>
      <c r="B23" s="28" t="s">
        <v>23</v>
      </c>
      <c r="C23" s="89">
        <v>372.3</v>
      </c>
      <c r="D23" s="29">
        <v>337.9</v>
      </c>
      <c r="E23" s="30">
        <v>329.6</v>
      </c>
      <c r="F23" s="28">
        <v>281</v>
      </c>
      <c r="G23" s="28">
        <v>268</v>
      </c>
      <c r="H23" s="28">
        <v>264.95</v>
      </c>
      <c r="I23" s="30">
        <v>257.79000000000002</v>
      </c>
      <c r="J23" s="31">
        <v>249.69</v>
      </c>
      <c r="K23" s="31">
        <v>241.04</v>
      </c>
      <c r="L23" s="28">
        <v>227</v>
      </c>
      <c r="M23" s="28">
        <v>210.4</v>
      </c>
      <c r="N23" s="28">
        <v>194.6</v>
      </c>
      <c r="O23" s="28">
        <v>176.5</v>
      </c>
      <c r="P23" s="28">
        <v>164</v>
      </c>
      <c r="Q23" s="32">
        <v>152.30000000000001</v>
      </c>
    </row>
    <row r="24" spans="1:17">
      <c r="A24" s="27"/>
      <c r="B24" s="28" t="s">
        <v>24</v>
      </c>
      <c r="C24" s="30"/>
      <c r="D24" s="28"/>
      <c r="E24" s="30"/>
      <c r="F24" s="28"/>
      <c r="G24" s="28"/>
      <c r="H24" s="28"/>
      <c r="I24" s="30"/>
      <c r="J24" s="28"/>
      <c r="K24" s="31"/>
      <c r="L24" s="28"/>
      <c r="M24" s="28"/>
      <c r="N24" s="28">
        <v>70.2</v>
      </c>
      <c r="O24" s="28">
        <v>63.2</v>
      </c>
      <c r="P24" s="28">
        <v>58.8</v>
      </c>
      <c r="Q24" s="32">
        <v>52.8</v>
      </c>
    </row>
    <row r="25" spans="1:17">
      <c r="A25" s="27"/>
      <c r="B25" s="28" t="s">
        <v>25</v>
      </c>
      <c r="C25" s="30"/>
      <c r="D25" s="28"/>
      <c r="E25" s="30"/>
      <c r="F25" s="28"/>
      <c r="G25" s="28"/>
      <c r="H25" s="28"/>
      <c r="I25" s="30"/>
      <c r="J25" s="28"/>
      <c r="K25" s="31"/>
      <c r="L25" s="28"/>
      <c r="M25" s="28"/>
      <c r="N25" s="28">
        <v>50.8</v>
      </c>
      <c r="O25" s="28">
        <v>47.4</v>
      </c>
      <c r="P25" s="28">
        <v>46.3</v>
      </c>
      <c r="Q25" s="32">
        <v>45.2</v>
      </c>
    </row>
    <row r="26" spans="1:17">
      <c r="A26" s="27"/>
      <c r="B26" s="28" t="s">
        <v>26</v>
      </c>
      <c r="C26" s="30"/>
      <c r="D26" s="28"/>
      <c r="E26" s="30"/>
      <c r="F26" s="28"/>
      <c r="G26" s="28"/>
      <c r="H26" s="28"/>
      <c r="I26" s="30"/>
      <c r="J26" s="28"/>
      <c r="K26" s="31"/>
      <c r="L26" s="28"/>
      <c r="M26" s="28"/>
      <c r="N26" s="28">
        <v>73.5</v>
      </c>
      <c r="O26" s="28">
        <v>65.8</v>
      </c>
      <c r="P26" s="28">
        <v>60.9</v>
      </c>
      <c r="Q26" s="32">
        <v>54.3</v>
      </c>
    </row>
    <row r="27" spans="1:17" ht="16.5">
      <c r="A27" s="27">
        <v>12</v>
      </c>
      <c r="B27" s="28" t="s">
        <v>27</v>
      </c>
      <c r="C27" s="30">
        <v>111.4</v>
      </c>
      <c r="D27" s="29">
        <v>110</v>
      </c>
      <c r="E27" s="30">
        <v>107.8</v>
      </c>
      <c r="F27" s="28">
        <v>107.5</v>
      </c>
      <c r="G27" s="28">
        <v>108.4</v>
      </c>
      <c r="H27" s="28">
        <v>111.73</v>
      </c>
      <c r="I27" s="30">
        <v>116.75207445572315</v>
      </c>
      <c r="J27" s="31">
        <v>113.13185509275499</v>
      </c>
      <c r="K27" s="31">
        <v>111.46</v>
      </c>
      <c r="L27" s="28">
        <v>107.8</v>
      </c>
      <c r="M27" s="28">
        <v>105.4</v>
      </c>
      <c r="N27" s="28">
        <v>101.2</v>
      </c>
      <c r="O27" s="28">
        <v>90</v>
      </c>
      <c r="P27" s="28">
        <v>77.900000000000006</v>
      </c>
      <c r="Q27" s="32">
        <v>71.099999999999994</v>
      </c>
    </row>
    <row r="28" spans="1:17" ht="16.5">
      <c r="A28" s="27">
        <v>13</v>
      </c>
      <c r="B28" s="28" t="s">
        <v>28</v>
      </c>
      <c r="C28" s="30">
        <v>63.4</v>
      </c>
      <c r="D28" s="29">
        <v>59.5</v>
      </c>
      <c r="E28" s="30">
        <v>55.6</v>
      </c>
      <c r="F28" s="28">
        <v>52.2</v>
      </c>
      <c r="G28" s="28">
        <v>50</v>
      </c>
      <c r="H28" s="28">
        <v>48.74</v>
      </c>
      <c r="I28" s="30">
        <v>47.316858251989046</v>
      </c>
      <c r="J28" s="31">
        <v>45.983341352759041</v>
      </c>
      <c r="K28" s="31">
        <v>44.86</v>
      </c>
      <c r="L28" s="28">
        <v>41.7</v>
      </c>
      <c r="M28" s="28">
        <v>38.299999999999997</v>
      </c>
      <c r="N28" s="28">
        <v>35</v>
      </c>
      <c r="O28" s="28">
        <v>31.1</v>
      </c>
      <c r="P28" s="28">
        <v>27.9</v>
      </c>
      <c r="Q28" s="32">
        <v>24.6</v>
      </c>
    </row>
    <row r="29" spans="1:17" ht="16.5">
      <c r="A29" s="27">
        <v>14</v>
      </c>
      <c r="B29" s="28" t="s">
        <v>29</v>
      </c>
      <c r="C29" s="30">
        <v>104.2</v>
      </c>
      <c r="D29" s="29">
        <v>95.8</v>
      </c>
      <c r="E29" s="30">
        <v>90.4</v>
      </c>
      <c r="F29" s="28">
        <v>92.9</v>
      </c>
      <c r="G29" s="28">
        <v>84.8</v>
      </c>
      <c r="H29" s="28">
        <v>82.57</v>
      </c>
      <c r="I29" s="30">
        <v>79.391581916890132</v>
      </c>
      <c r="J29" s="31">
        <v>76.558902523519905</v>
      </c>
      <c r="K29" s="31">
        <v>72.91</v>
      </c>
      <c r="L29" s="28">
        <v>67.7</v>
      </c>
      <c r="M29" s="28">
        <v>61.8</v>
      </c>
      <c r="N29" s="28">
        <v>56.8</v>
      </c>
      <c r="O29" s="28">
        <v>51</v>
      </c>
      <c r="P29" s="28">
        <v>46.5</v>
      </c>
      <c r="Q29" s="32">
        <v>43.7</v>
      </c>
    </row>
    <row r="30" spans="1:17" ht="16.5">
      <c r="A30" s="27">
        <v>15</v>
      </c>
      <c r="B30" s="28" t="s">
        <v>30</v>
      </c>
      <c r="C30" s="89">
        <v>63.5</v>
      </c>
      <c r="D30" s="29">
        <v>64.5</v>
      </c>
      <c r="E30" s="30">
        <v>60</v>
      </c>
      <c r="F30" s="28">
        <v>56.3</v>
      </c>
      <c r="G30" s="28">
        <v>51</v>
      </c>
      <c r="H30" s="28">
        <v>50.04</v>
      </c>
      <c r="I30" s="30">
        <v>48.821862089905949</v>
      </c>
      <c r="J30" s="31">
        <v>47.72420536647698</v>
      </c>
      <c r="K30" s="31">
        <v>46.79</v>
      </c>
      <c r="L30" s="28">
        <v>43.5</v>
      </c>
      <c r="M30" s="28">
        <v>40</v>
      </c>
      <c r="N30" s="28">
        <v>36.9</v>
      </c>
      <c r="O30" s="28">
        <v>32.700000000000003</v>
      </c>
      <c r="P30" s="28">
        <v>29.5</v>
      </c>
      <c r="Q30" s="32">
        <v>25.3</v>
      </c>
    </row>
    <row r="31" spans="1:17" ht="17.25" thickBot="1">
      <c r="A31" s="38">
        <v>16</v>
      </c>
      <c r="B31" s="39" t="s">
        <v>34</v>
      </c>
      <c r="C31" s="90">
        <v>60.7</v>
      </c>
      <c r="D31" s="40">
        <v>58.7</v>
      </c>
      <c r="E31" s="41">
        <v>57.2</v>
      </c>
      <c r="F31" s="41">
        <v>56</v>
      </c>
      <c r="G31" s="39">
        <v>53.9</v>
      </c>
      <c r="H31" s="39">
        <v>51.8</v>
      </c>
      <c r="I31" s="41">
        <v>49.37911626356712</v>
      </c>
      <c r="J31" s="42">
        <v>47.755431589523326</v>
      </c>
      <c r="K31" s="42">
        <v>46.36</v>
      </c>
      <c r="L31" s="39">
        <v>43.1</v>
      </c>
      <c r="M31" s="39">
        <v>40</v>
      </c>
      <c r="N31" s="39">
        <v>37.200000000000003</v>
      </c>
      <c r="O31" s="39">
        <v>34.200000000000003</v>
      </c>
      <c r="P31" s="39">
        <v>32</v>
      </c>
      <c r="Q31" s="43">
        <v>31.2</v>
      </c>
    </row>
    <row r="33" spans="2:17" ht="14.25" thickBot="1">
      <c r="B33" s="44"/>
      <c r="C33" s="44"/>
      <c r="D33" s="44"/>
      <c r="E33" s="44"/>
      <c r="F33" s="45"/>
      <c r="G33" s="45"/>
      <c r="H33" s="45"/>
      <c r="I33" s="45"/>
      <c r="J33" s="45"/>
      <c r="K33" s="45"/>
      <c r="L33" s="46"/>
      <c r="M33" s="46"/>
      <c r="N33" s="46"/>
      <c r="O33" s="46"/>
      <c r="P33" s="46"/>
    </row>
    <row r="34" spans="2:17" ht="14.25">
      <c r="B34" s="47" t="s">
        <v>2</v>
      </c>
      <c r="C34" s="48">
        <v>2024</v>
      </c>
      <c r="D34" s="48">
        <v>2023</v>
      </c>
      <c r="E34" s="48">
        <v>2022</v>
      </c>
      <c r="F34" s="48">
        <v>2021</v>
      </c>
      <c r="G34" s="48">
        <v>2020</v>
      </c>
      <c r="H34" s="48">
        <v>2019</v>
      </c>
      <c r="I34" s="48">
        <v>2018</v>
      </c>
      <c r="J34" s="48">
        <v>2017</v>
      </c>
      <c r="K34" s="48">
        <v>2016</v>
      </c>
      <c r="L34" s="49">
        <v>2015</v>
      </c>
      <c r="M34" s="49">
        <v>2014</v>
      </c>
      <c r="N34" s="49">
        <v>2013</v>
      </c>
      <c r="O34" s="49">
        <v>2012</v>
      </c>
      <c r="P34" s="49">
        <v>2011</v>
      </c>
      <c r="Q34" s="50">
        <v>2010</v>
      </c>
    </row>
    <row r="35" spans="2:17">
      <c r="B35" s="51" t="s">
        <v>35</v>
      </c>
      <c r="C35" s="78"/>
      <c r="D35" s="52"/>
      <c r="E35" s="52"/>
      <c r="F35" s="52"/>
      <c r="G35" s="52"/>
      <c r="H35" s="52"/>
      <c r="I35" s="52"/>
      <c r="J35" s="52"/>
      <c r="K35" s="52"/>
      <c r="L35" s="53"/>
      <c r="M35" s="53"/>
      <c r="N35" s="53"/>
      <c r="O35" s="53"/>
      <c r="P35" s="53"/>
      <c r="Q35" s="54"/>
    </row>
    <row r="36" spans="2:17">
      <c r="B36" s="55" t="s">
        <v>31</v>
      </c>
      <c r="C36" s="79"/>
      <c r="D36" s="79"/>
      <c r="E36" s="79"/>
      <c r="F36" s="56">
        <f t="shared" ref="D36:I36" si="2">F6</f>
        <v>5830</v>
      </c>
      <c r="G36" s="56">
        <f t="shared" si="2"/>
        <v>5800</v>
      </c>
      <c r="H36" s="56">
        <f t="shared" si="2"/>
        <v>5700</v>
      </c>
      <c r="I36" s="56">
        <f t="shared" si="2"/>
        <v>5580</v>
      </c>
      <c r="J36" s="57">
        <v>5430</v>
      </c>
      <c r="K36" s="57">
        <v>5420</v>
      </c>
      <c r="L36" s="58">
        <v>5295</v>
      </c>
      <c r="M36" s="58">
        <v>5000</v>
      </c>
      <c r="N36" s="58">
        <v>4850</v>
      </c>
      <c r="O36" s="58">
        <v>4540</v>
      </c>
      <c r="P36" s="58">
        <v>4310</v>
      </c>
      <c r="Q36" s="59">
        <v>4130</v>
      </c>
    </row>
    <row r="37" spans="2:17">
      <c r="B37" s="60" t="s">
        <v>32</v>
      </c>
      <c r="C37" s="80"/>
      <c r="D37" s="61"/>
      <c r="E37" s="61"/>
      <c r="F37" s="61">
        <f t="shared" ref="F37:L37" si="3">(F36/G36-1)*100</f>
        <v>0.51724137931035141</v>
      </c>
      <c r="G37" s="61">
        <f t="shared" si="3"/>
        <v>1.7543859649122862</v>
      </c>
      <c r="H37" s="61">
        <f t="shared" si="3"/>
        <v>2.1505376344086002</v>
      </c>
      <c r="I37" s="61">
        <f t="shared" si="3"/>
        <v>2.7624309392265234</v>
      </c>
      <c r="J37" s="61">
        <f t="shared" si="3"/>
        <v>0.18450184501845879</v>
      </c>
      <c r="K37" s="61">
        <f t="shared" si="3"/>
        <v>2.3607176581680767</v>
      </c>
      <c r="L37" s="62">
        <f t="shared" si="3"/>
        <v>5.8999999999999941</v>
      </c>
      <c r="M37" s="62">
        <v>3.0927835051546282</v>
      </c>
      <c r="N37" s="62">
        <v>6.8281938325991165</v>
      </c>
      <c r="O37" s="62">
        <v>5.3364269141531251</v>
      </c>
      <c r="P37" s="62">
        <v>4.3583535108958849</v>
      </c>
      <c r="Q37" s="63">
        <v>9.259259259259256</v>
      </c>
    </row>
    <row r="38" spans="2:17">
      <c r="B38" s="60"/>
      <c r="C38" s="80"/>
      <c r="D38" s="61"/>
      <c r="E38" s="61"/>
      <c r="F38" s="61"/>
      <c r="G38" s="61"/>
      <c r="H38" s="61"/>
      <c r="I38" s="61"/>
      <c r="J38" s="61"/>
      <c r="K38" s="61"/>
      <c r="L38" s="62"/>
      <c r="M38" s="62"/>
      <c r="N38" s="62"/>
      <c r="O38" s="62"/>
      <c r="P38" s="62"/>
      <c r="Q38" s="63"/>
    </row>
    <row r="39" spans="2:17">
      <c r="B39" s="55"/>
      <c r="C39" s="79"/>
      <c r="D39" s="64"/>
      <c r="E39" s="64"/>
      <c r="F39" s="61"/>
      <c r="G39" s="61"/>
      <c r="H39" s="61"/>
      <c r="I39" s="61"/>
      <c r="J39" s="61"/>
      <c r="K39" s="61"/>
      <c r="L39" s="62"/>
      <c r="M39" s="62"/>
      <c r="N39" s="62"/>
      <c r="O39" s="62"/>
      <c r="P39" s="62"/>
      <c r="Q39" s="63"/>
    </row>
    <row r="40" spans="2:17">
      <c r="B40" s="65" t="s">
        <v>7</v>
      </c>
      <c r="C40" s="82">
        <v>2138.6</v>
      </c>
      <c r="D40" s="66">
        <v>2034.3999999999996</v>
      </c>
      <c r="E40" s="66">
        <v>1960.1</v>
      </c>
      <c r="F40" s="66">
        <v>1938.5000000000002</v>
      </c>
      <c r="G40" s="66">
        <v>1915.6000000000004</v>
      </c>
      <c r="H40" s="66">
        <v>1620.3</v>
      </c>
      <c r="I40" s="66">
        <v>1571.6285936000002</v>
      </c>
      <c r="J40" s="67">
        <f>J43+J44+J45+J46+J47+J48+J49+J53+J54+J55+J56+J60+J61+J62+J63+J64</f>
        <v>405.12149408591034</v>
      </c>
      <c r="K40" s="67">
        <f>K43+K44+K45+K46+K47+K48+K49+K53+K54+K55+K56+K60+K61+K62+K63+K64</f>
        <v>468.72086411739804</v>
      </c>
      <c r="L40" s="67">
        <f>L43+L44+L45+L46+L47+L48+L49+L53+L54+L55+L56+L60+L61+L62+L63+L64</f>
        <v>465.49906613171004</v>
      </c>
      <c r="M40" s="67">
        <v>1230.0999999999999</v>
      </c>
      <c r="N40" s="67">
        <v>1129.9000000000001</v>
      </c>
      <c r="O40" s="67">
        <v>1010.3000000000002</v>
      </c>
      <c r="P40" s="67">
        <v>927.30000000000007</v>
      </c>
      <c r="Q40" s="68">
        <v>847.90000000000009</v>
      </c>
    </row>
    <row r="41" spans="2:17">
      <c r="B41" s="60" t="s">
        <v>32</v>
      </c>
      <c r="C41" s="84">
        <f t="shared" ref="C41:L41" si="4">(C40/D40-1)*100</f>
        <v>5.1219032638615936</v>
      </c>
      <c r="D41" s="84">
        <f t="shared" si="4"/>
        <v>3.7906229274016434</v>
      </c>
      <c r="E41" s="61">
        <f t="shared" si="4"/>
        <v>1.1142636058808275</v>
      </c>
      <c r="F41" s="61">
        <f t="shared" si="4"/>
        <v>1.1954479014407937</v>
      </c>
      <c r="G41" s="61">
        <f t="shared" si="4"/>
        <v>18.225020058013964</v>
      </c>
      <c r="H41" s="61">
        <f t="shared" si="4"/>
        <v>3.0968771246718152</v>
      </c>
      <c r="I41" s="61">
        <f t="shared" si="4"/>
        <v>287.94006650921358</v>
      </c>
      <c r="J41" s="61">
        <f t="shared" si="4"/>
        <v>-13.568708990850109</v>
      </c>
      <c r="K41" s="61">
        <f t="shared" si="4"/>
        <v>0.69211696007493995</v>
      </c>
      <c r="L41" s="62">
        <f t="shared" si="4"/>
        <v>-62.157624084894714</v>
      </c>
      <c r="M41" s="62">
        <v>3.0927835051546282</v>
      </c>
      <c r="N41" s="62">
        <v>6.8281938325991165</v>
      </c>
      <c r="O41" s="62">
        <v>5.3364269141531251</v>
      </c>
      <c r="P41" s="62">
        <v>4.3583535108958849</v>
      </c>
      <c r="Q41" s="63">
        <v>9.259259259259256</v>
      </c>
    </row>
    <row r="42" spans="2:17">
      <c r="B42" s="55"/>
      <c r="C42" s="79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9"/>
    </row>
    <row r="43" spans="2:17">
      <c r="B43" s="55"/>
      <c r="C43" s="79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9"/>
    </row>
    <row r="44" spans="2:17">
      <c r="B44" s="65" t="s">
        <v>33</v>
      </c>
      <c r="C44" s="81">
        <v>856.1</v>
      </c>
      <c r="D44" s="69">
        <v>814.3</v>
      </c>
      <c r="E44" s="70">
        <v>813.54</v>
      </c>
      <c r="F44" s="71">
        <v>820.47000000000014</v>
      </c>
      <c r="G44" s="71">
        <v>878.8</v>
      </c>
      <c r="H44" s="71">
        <v>621.4</v>
      </c>
      <c r="I44" s="71">
        <v>593.22</v>
      </c>
      <c r="J44" s="71">
        <v>415.55649899999997</v>
      </c>
      <c r="K44" s="71">
        <v>463.97199999999998</v>
      </c>
      <c r="L44" s="72">
        <v>442.9375</v>
      </c>
      <c r="M44" s="72">
        <v>361.4</v>
      </c>
      <c r="N44" s="72">
        <v>257.33330000000001</v>
      </c>
      <c r="O44" s="72">
        <v>236.47240199999999</v>
      </c>
      <c r="P44" s="72">
        <v>185.04229799999999</v>
      </c>
      <c r="Q44" s="73">
        <v>161.32719965126401</v>
      </c>
    </row>
    <row r="45" spans="2:17" ht="14.25" thickBot="1">
      <c r="B45" s="74" t="s">
        <v>32</v>
      </c>
      <c r="C45" s="83">
        <f t="shared" ref="C45:L45" si="5">(C44/D44-1)*100</f>
        <v>5.1332432764337632</v>
      </c>
      <c r="D45" s="83">
        <f t="shared" si="5"/>
        <v>9.3418885365204041E-2</v>
      </c>
      <c r="E45" s="75">
        <f t="shared" si="5"/>
        <v>-0.84463782953675404</v>
      </c>
      <c r="F45" s="75">
        <f t="shared" si="5"/>
        <v>-6.637460172963106</v>
      </c>
      <c r="G45" s="75">
        <f t="shared" si="5"/>
        <v>41.422594142259413</v>
      </c>
      <c r="H45" s="75">
        <f t="shared" si="5"/>
        <v>4.7503455716260357</v>
      </c>
      <c r="I45" s="75">
        <f t="shared" si="5"/>
        <v>42.753151840371075</v>
      </c>
      <c r="J45" s="75">
        <f t="shared" si="5"/>
        <v>-10.435004914089641</v>
      </c>
      <c r="K45" s="75">
        <f t="shared" si="5"/>
        <v>4.748864117398055</v>
      </c>
      <c r="L45" s="76">
        <f t="shared" si="5"/>
        <v>22.56156613171003</v>
      </c>
      <c r="M45" s="76">
        <v>3.0927835051546282</v>
      </c>
      <c r="N45" s="76">
        <v>6.8281938325991165</v>
      </c>
      <c r="O45" s="76">
        <v>5.3364269141531251</v>
      </c>
      <c r="P45" s="76">
        <v>4.3583535108958849</v>
      </c>
      <c r="Q45" s="77">
        <v>9.259259259259256</v>
      </c>
    </row>
    <row r="47" spans="2:17">
      <c r="B47" t="s">
        <v>36</v>
      </c>
    </row>
  </sheetData>
  <mergeCells count="1">
    <mergeCell ref="A1:Q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2025-05-13T07:52:37Z</dcterms:created>
  <dcterms:modified xsi:type="dcterms:W3CDTF">2025-05-13T08:04:16Z</dcterms:modified>
</cp:coreProperties>
</file>